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Projects &amp; Misc\Website\"/>
    </mc:Choice>
  </mc:AlternateContent>
  <bookViews>
    <workbookView xWindow="0" yWindow="0" windowWidth="18768" windowHeight="7236"/>
  </bookViews>
  <sheets>
    <sheet name="6-tax rates dir &amp; overlap-pg195" sheetId="1" r:id="rId1"/>
  </sheets>
  <definedNames>
    <definedName name="_xlnm.Print_Area" localSheetId="0">'6-tax rates dir &amp; overlap-pg195'!$A$1:$F$48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4" i="1" l="1"/>
  <c r="E22" i="1"/>
  <c r="D22" i="1"/>
  <c r="C22" i="1"/>
  <c r="B22" i="1"/>
  <c r="F18" i="1"/>
  <c r="F16" i="1"/>
  <c r="C66" i="1" s="1"/>
  <c r="F15" i="1"/>
  <c r="C65" i="1" s="1"/>
  <c r="F14" i="1"/>
  <c r="F13" i="1"/>
  <c r="F12" i="1"/>
  <c r="F11" i="1"/>
  <c r="F10" i="1"/>
  <c r="C69" i="1" s="1"/>
  <c r="F9" i="1"/>
  <c r="B54" i="1" l="1"/>
  <c r="F22" i="1"/>
  <c r="B55" i="1"/>
  <c r="B62" i="1" l="1"/>
  <c r="B68" i="1" l="1"/>
  <c r="B69" i="1"/>
  <c r="C60" i="1" l="1"/>
  <c r="C59" i="1" l="1"/>
  <c r="C61" i="1"/>
  <c r="C58" i="1"/>
  <c r="C54" i="1"/>
  <c r="D58" i="1"/>
  <c r="D56" i="1"/>
  <c r="C56" i="1"/>
  <c r="D59" i="1"/>
  <c r="D57" i="1"/>
  <c r="C55" i="1"/>
  <c r="D55" i="1"/>
  <c r="D61" i="1"/>
  <c r="D54" i="1"/>
  <c r="D60" i="1"/>
  <c r="B64" i="1"/>
  <c r="B66" i="1"/>
  <c r="C57" i="1"/>
  <c r="B65" i="1"/>
</calcChain>
</file>

<file path=xl/sharedStrings.xml><?xml version="1.0" encoding="utf-8"?>
<sst xmlns="http://schemas.openxmlformats.org/spreadsheetml/2006/main" count="33" uniqueCount="28">
  <si>
    <t>Tax Levy Year</t>
  </si>
  <si>
    <t xml:space="preserve">Fiscal Year Ended </t>
  </si>
  <si>
    <t>City of Decatur</t>
  </si>
  <si>
    <t>County of Macon</t>
  </si>
  <si>
    <t>Sanitary District</t>
  </si>
  <si>
    <t>Decatur School District</t>
  </si>
  <si>
    <t>Decatur Park District</t>
  </si>
  <si>
    <t>Decatur Township</t>
  </si>
  <si>
    <t>Mosquito Abatement</t>
  </si>
  <si>
    <t>Conservation District</t>
  </si>
  <si>
    <t>Mental Health</t>
  </si>
  <si>
    <t>Richland Community College</t>
  </si>
  <si>
    <t>Macon County Health</t>
  </si>
  <si>
    <t>Cooperative Extension</t>
  </si>
  <si>
    <t>Total Tax Rate per $100 AV</t>
  </si>
  <si>
    <t>input</t>
  </si>
  <si>
    <t>Macon County</t>
  </si>
  <si>
    <t>Special Districts</t>
  </si>
  <si>
    <t>Decatur Twp</t>
  </si>
  <si>
    <t>Decatur School District #61</t>
  </si>
  <si>
    <t>Decatur Sanitary Dististrict</t>
  </si>
  <si>
    <t>Richland CC</t>
  </si>
  <si>
    <t>CoOperative Ext</t>
  </si>
  <si>
    <t>County Health</t>
  </si>
  <si>
    <t>Update info above and links to dollar bill in 9999AV Sher do your tax dollars go.doc</t>
  </si>
  <si>
    <t>Rate per $100 Assessed Valuation</t>
  </si>
  <si>
    <t>City of Decatur and Overlapping Governmental Units</t>
  </si>
  <si>
    <t>Property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</si>
</sst>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0_);_(* \(#,##0.00000\);_(* &quot;-&quot;?????_);_(@_)"/>
    <numFmt numFmtId="165" formatCode="0.0%"/>
    <numFmt numFmtId="166" formatCode="0.00000"/>
  </numFmts>
  <fonts count="6" x14ac:knownFonts="1"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0" fontId="2" fillId="0" borderId="0" xfId="0" applyNumberFormat="1" applyFont="1"/>
    <xf numFmtId="16" fontId="2" fillId="0" borderId="0" xfId="0" applyNumberFormat="1" applyFont="1"/>
    <xf numFmtId="164" fontId="2" fillId="0" borderId="0" xfId="0" applyNumberFormat="1" applyFont="1" applyFill="1"/>
    <xf numFmtId="43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0" fontId="4" fillId="0" borderId="0" xfId="1"/>
    <xf numFmtId="165" fontId="4" fillId="0" borderId="0" xfId="1" applyNumberFormat="1"/>
    <xf numFmtId="0" fontId="4" fillId="2" borderId="0" xfId="1" applyFill="1"/>
    <xf numFmtId="0" fontId="4" fillId="3" borderId="0" xfId="1" applyFill="1"/>
    <xf numFmtId="0" fontId="4" fillId="4" borderId="0" xfId="1" applyFill="1"/>
    <xf numFmtId="0" fontId="4" fillId="2" borderId="0" xfId="1" applyFont="1" applyFill="1" applyAlignment="1">
      <alignment horizontal="center"/>
    </xf>
    <xf numFmtId="166" fontId="4" fillId="0" borderId="0" xfId="1" applyNumberFormat="1"/>
    <xf numFmtId="166" fontId="4" fillId="4" borderId="0" xfId="1" applyNumberFormat="1" applyFill="1"/>
    <xf numFmtId="166" fontId="4" fillId="3" borderId="0" xfId="1" applyNumberFormat="1" applyFill="1"/>
    <xf numFmtId="0" fontId="5" fillId="0" borderId="0" xfId="1" applyFont="1"/>
    <xf numFmtId="164" fontId="4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2015 Tax Levy Payable in 2016</a:t>
            </a:r>
          </a:p>
          <a:p>
            <a:pPr>
              <a:defRPr/>
            </a:pPr>
            <a:r>
              <a:rPr lang="en-US"/>
              <a:t>Taxing</a:t>
            </a:r>
            <a:r>
              <a:rPr lang="en-US" baseline="0"/>
              <a:t> District share of total tax bill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"/>
              <c:layout>
                <c:manualLayout>
                  <c:x val="0.15006938222685387"/>
                  <c:y val="-0.2268623489893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'6-tax rates dir &amp; overlap-pg195'!$A$54:$A$61</c:f>
              <c:strCache>
                <c:ptCount val="8"/>
                <c:pt idx="0">
                  <c:v>Macon County</c:v>
                </c:pt>
                <c:pt idx="1">
                  <c:v>Special Districts</c:v>
                </c:pt>
                <c:pt idx="2">
                  <c:v>City of Decatur</c:v>
                </c:pt>
                <c:pt idx="3">
                  <c:v>Decatur Twp</c:v>
                </c:pt>
                <c:pt idx="4">
                  <c:v>Decatur School District #61</c:v>
                </c:pt>
                <c:pt idx="5">
                  <c:v>Decatur Sanitary Dististrict</c:v>
                </c:pt>
                <c:pt idx="6">
                  <c:v>Richland CC</c:v>
                </c:pt>
                <c:pt idx="7">
                  <c:v>Decatur Park District</c:v>
                </c:pt>
              </c:strCache>
            </c:strRef>
          </c:cat>
          <c:val>
            <c:numRef>
              <c:f>'6-tax rates dir &amp; overlap-pg195'!$B$54:$B$61</c:f>
              <c:numCache>
                <c:formatCode>0.00000</c:formatCode>
                <c:ptCount val="8"/>
                <c:pt idx="0">
                  <c:v>1.33406</c:v>
                </c:pt>
                <c:pt idx="1">
                  <c:v>0.18281999999999998</c:v>
                </c:pt>
                <c:pt idx="2" formatCode="General">
                  <c:v>1.6349800000000001</c:v>
                </c:pt>
                <c:pt idx="3" formatCode="General">
                  <c:v>0.35926999999999998</c:v>
                </c:pt>
                <c:pt idx="4" formatCode="General">
                  <c:v>4.6726599999999996</c:v>
                </c:pt>
                <c:pt idx="5" formatCode="General">
                  <c:v>0.34658</c:v>
                </c:pt>
                <c:pt idx="6" formatCode="General">
                  <c:v>0.54061999999999999</c:v>
                </c:pt>
                <c:pt idx="7" formatCode="General">
                  <c:v>1.15036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7626</xdr:colOff>
      <xdr:row>26</xdr:row>
      <xdr:rowOff>22866</xdr:rowOff>
    </xdr:from>
    <xdr:to>
      <xdr:col>5</xdr:col>
      <xdr:colOff>754380</xdr:colOff>
      <xdr:row>47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sqref="A1:F1"/>
    </sheetView>
  </sheetViews>
  <sheetFormatPr defaultColWidth="9.109375" defaultRowHeight="13.8" x14ac:dyDescent="0.25"/>
  <cols>
    <col min="1" max="1" width="28.6640625" style="2" customWidth="1"/>
    <col min="2" max="2" width="10.6640625" style="2" customWidth="1"/>
    <col min="3" max="3" width="11.6640625" style="2" customWidth="1"/>
    <col min="4" max="6" width="11.5546875" style="2" customWidth="1"/>
    <col min="7" max="11" width="10.6640625" style="2" customWidth="1"/>
    <col min="12" max="16384" width="9.109375" style="2"/>
  </cols>
  <sheetData>
    <row r="1" spans="1:14" ht="15.6" x14ac:dyDescent="0.3">
      <c r="A1" s="1" t="s">
        <v>27</v>
      </c>
      <c r="B1" s="1"/>
      <c r="C1" s="1"/>
      <c r="D1" s="1"/>
      <c r="E1" s="1"/>
      <c r="F1" s="1"/>
    </row>
    <row r="2" spans="1:14" ht="15.6" x14ac:dyDescent="0.3">
      <c r="A2" s="1" t="s">
        <v>26</v>
      </c>
      <c r="B2" s="1"/>
      <c r="C2" s="1"/>
      <c r="D2" s="1"/>
      <c r="E2" s="1"/>
      <c r="F2" s="1"/>
    </row>
    <row r="3" spans="1:14" ht="15.6" x14ac:dyDescent="0.3">
      <c r="A3" s="1" t="s">
        <v>25</v>
      </c>
      <c r="B3" s="1"/>
      <c r="C3" s="1"/>
      <c r="D3" s="1"/>
      <c r="E3" s="1"/>
      <c r="F3" s="1"/>
    </row>
    <row r="6" spans="1:14" x14ac:dyDescent="0.25">
      <c r="A6" s="3" t="s">
        <v>0</v>
      </c>
      <c r="B6" s="4">
        <v>2011</v>
      </c>
      <c r="C6" s="4">
        <v>2012</v>
      </c>
      <c r="D6" s="4">
        <v>2013</v>
      </c>
      <c r="E6" s="4">
        <v>2014</v>
      </c>
      <c r="F6" s="4">
        <v>2015</v>
      </c>
    </row>
    <row r="7" spans="1:14" x14ac:dyDescent="0.25">
      <c r="A7" s="3" t="s">
        <v>1</v>
      </c>
      <c r="B7" s="5">
        <v>41394</v>
      </c>
      <c r="C7" s="5">
        <v>41639</v>
      </c>
      <c r="D7" s="5">
        <v>42004</v>
      </c>
      <c r="E7" s="5">
        <v>42369</v>
      </c>
      <c r="F7" s="5">
        <v>42735</v>
      </c>
    </row>
    <row r="9" spans="1:14" ht="14.4" customHeight="1" x14ac:dyDescent="0.25">
      <c r="A9" s="2" t="s">
        <v>2</v>
      </c>
      <c r="B9" s="6">
        <v>1.2904899999999999</v>
      </c>
      <c r="C9" s="6">
        <v>1.3604400000000001</v>
      </c>
      <c r="D9" s="6">
        <v>1.4060699999999999</v>
      </c>
      <c r="E9" s="6">
        <v>1.43527</v>
      </c>
      <c r="F9" s="6">
        <f>0.32759+0.34453+0.96286</f>
        <v>1.6349800000000001</v>
      </c>
    </row>
    <row r="10" spans="1:14" ht="14.4" customHeight="1" x14ac:dyDescent="0.25">
      <c r="A10" s="2" t="s">
        <v>3</v>
      </c>
      <c r="B10" s="6">
        <v>0.95557999999999998</v>
      </c>
      <c r="C10" s="6">
        <v>0.91349000000000002</v>
      </c>
      <c r="D10" s="6">
        <v>0.94732000000000005</v>
      </c>
      <c r="E10" s="6">
        <v>0.98067000000000004</v>
      </c>
      <c r="F10" s="6">
        <f>0.83838+0.24293</f>
        <v>1.08131</v>
      </c>
      <c r="H10" s="6"/>
      <c r="I10" s="6"/>
      <c r="J10" s="7"/>
    </row>
    <row r="11" spans="1:14" ht="14.4" customHeight="1" x14ac:dyDescent="0.25">
      <c r="A11" s="2" t="s">
        <v>4</v>
      </c>
      <c r="B11" s="6">
        <v>0.27517000000000003</v>
      </c>
      <c r="C11" s="6">
        <v>0.31419999999999998</v>
      </c>
      <c r="D11" s="6">
        <v>0.33123000000000002</v>
      </c>
      <c r="E11" s="6">
        <v>0.34837000000000001</v>
      </c>
      <c r="F11" s="6">
        <f>0.29593+0.05065</f>
        <v>0.34658</v>
      </c>
      <c r="H11" s="6"/>
    </row>
    <row r="12" spans="1:14" ht="14.4" customHeight="1" x14ac:dyDescent="0.25">
      <c r="A12" s="2" t="s">
        <v>5</v>
      </c>
      <c r="B12" s="6">
        <v>4.3154500000000002</v>
      </c>
      <c r="C12" s="6">
        <v>4.3911499999999997</v>
      </c>
      <c r="D12" s="6">
        <v>4.3325899999999997</v>
      </c>
      <c r="E12" s="6">
        <v>4.4201499999999996</v>
      </c>
      <c r="F12" s="6">
        <f>4.12794+0.54472</f>
        <v>4.6726599999999996</v>
      </c>
      <c r="M12" s="8"/>
      <c r="N12" s="8"/>
    </row>
    <row r="13" spans="1:14" ht="14.4" customHeight="1" x14ac:dyDescent="0.25">
      <c r="A13" s="2" t="s">
        <v>6</v>
      </c>
      <c r="B13" s="6">
        <v>1.0399099999999999</v>
      </c>
      <c r="C13" s="6">
        <v>1.0971599999999999</v>
      </c>
      <c r="D13" s="6">
        <v>1.1171599999999999</v>
      </c>
      <c r="E13" s="6">
        <v>1.12049</v>
      </c>
      <c r="F13" s="6">
        <f>1.04911+0.10125</f>
        <v>1.15036</v>
      </c>
    </row>
    <row r="14" spans="1:14" ht="14.4" customHeight="1" x14ac:dyDescent="0.25">
      <c r="A14" s="2" t="s">
        <v>7</v>
      </c>
      <c r="B14" s="6">
        <v>0.31319000000000002</v>
      </c>
      <c r="C14" s="6">
        <v>0.34025</v>
      </c>
      <c r="D14" s="6">
        <v>0.35228999999999999</v>
      </c>
      <c r="E14" s="6">
        <v>0.36009999999999998</v>
      </c>
      <c r="F14" s="6">
        <f>0.33032+0.02895</f>
        <v>0.35926999999999998</v>
      </c>
    </row>
    <row r="15" spans="1:14" ht="14.4" customHeight="1" x14ac:dyDescent="0.25">
      <c r="A15" s="2" t="s">
        <v>8</v>
      </c>
      <c r="B15" s="6">
        <v>3.5549999999999998E-2</v>
      </c>
      <c r="C15" s="6">
        <v>3.3180000000000001E-2</v>
      </c>
      <c r="D15" s="6">
        <v>3.5439999999999999E-2</v>
      </c>
      <c r="E15" s="6">
        <v>3.6459999999999999E-2</v>
      </c>
      <c r="F15" s="6">
        <f>0.03335+0.00413</f>
        <v>3.7479999999999999E-2</v>
      </c>
    </row>
    <row r="16" spans="1:14" ht="14.4" customHeight="1" x14ac:dyDescent="0.25">
      <c r="A16" s="2" t="s">
        <v>9</v>
      </c>
      <c r="B16" s="6">
        <v>0.10127</v>
      </c>
      <c r="C16" s="6">
        <v>0.10713</v>
      </c>
      <c r="D16" s="6">
        <v>0.11025</v>
      </c>
      <c r="E16" s="6">
        <v>0.11405</v>
      </c>
      <c r="F16" s="6">
        <f>0.10703+0.01014</f>
        <v>0.11717</v>
      </c>
    </row>
    <row r="17" spans="1:8" ht="14.4" customHeight="1" x14ac:dyDescent="0.25">
      <c r="A17" s="2" t="s">
        <v>10</v>
      </c>
      <c r="B17" s="6">
        <v>0.14191999999999999</v>
      </c>
      <c r="C17" s="6">
        <v>0.15</v>
      </c>
      <c r="D17" s="6">
        <v>0.15</v>
      </c>
      <c r="E17" s="6">
        <v>0.15</v>
      </c>
      <c r="F17" s="9">
        <v>0.15</v>
      </c>
    </row>
    <row r="18" spans="1:8" ht="14.4" customHeight="1" x14ac:dyDescent="0.25">
      <c r="A18" s="2" t="s">
        <v>11</v>
      </c>
      <c r="B18" s="6">
        <v>0.47799000000000003</v>
      </c>
      <c r="C18" s="6">
        <v>0.48286000000000001</v>
      </c>
      <c r="D18" s="6">
        <v>0.49081999999999998</v>
      </c>
      <c r="E18" s="6">
        <v>0.49242999999999998</v>
      </c>
      <c r="F18" s="9">
        <f>0.53403+0.00659</f>
        <v>0.54061999999999999</v>
      </c>
    </row>
    <row r="19" spans="1:8" ht="14.4" customHeight="1" x14ac:dyDescent="0.25">
      <c r="A19" s="2" t="s">
        <v>12</v>
      </c>
      <c r="B19" s="6">
        <v>9.9809999999999996E-2</v>
      </c>
      <c r="C19" s="6">
        <v>0.1026</v>
      </c>
      <c r="D19" s="6">
        <v>0.10348</v>
      </c>
      <c r="E19" s="6">
        <v>0.10353999999999999</v>
      </c>
      <c r="F19" s="9">
        <v>0.10274999999999999</v>
      </c>
    </row>
    <row r="20" spans="1:8" ht="14.4" customHeight="1" x14ac:dyDescent="0.25">
      <c r="A20" s="2" t="s">
        <v>13</v>
      </c>
      <c r="B20" s="6">
        <v>2.376E-2</v>
      </c>
      <c r="C20" s="6">
        <v>2.4459999999999999E-2</v>
      </c>
      <c r="D20" s="6">
        <v>2.4670000000000001E-2</v>
      </c>
      <c r="E20" s="6">
        <v>2.4680000000000001E-2</v>
      </c>
      <c r="F20" s="6">
        <v>2.8170000000000001E-2</v>
      </c>
      <c r="H20" s="10"/>
    </row>
    <row r="21" spans="1:8" x14ac:dyDescent="0.25">
      <c r="B21" s="6"/>
      <c r="C21" s="6"/>
      <c r="D21" s="6"/>
      <c r="E21" s="6"/>
      <c r="F21" s="6"/>
      <c r="H21" s="10"/>
    </row>
    <row r="22" spans="1:8" x14ac:dyDescent="0.25">
      <c r="A22" s="11" t="s">
        <v>14</v>
      </c>
      <c r="B22" s="6">
        <f t="shared" ref="B22" si="0">SUM(B9:B20)</f>
        <v>9.0700900000000004</v>
      </c>
      <c r="C22" s="6">
        <f>SUM(C9:C20)</f>
        <v>9.3169199999999996</v>
      </c>
      <c r="D22" s="6">
        <f>SUM(D9:D20)</f>
        <v>9.4013200000000001</v>
      </c>
      <c r="E22" s="6">
        <f>SUM(E9:E20)</f>
        <v>9.5862100000000012</v>
      </c>
      <c r="F22" s="6">
        <f>SUM(F9:F20)</f>
        <v>10.221350000000001</v>
      </c>
    </row>
    <row r="23" spans="1:8" x14ac:dyDescent="0.25">
      <c r="A23" s="11"/>
      <c r="B23" s="6"/>
      <c r="C23" s="6"/>
      <c r="D23" s="6"/>
      <c r="E23" s="6"/>
      <c r="F23" s="6"/>
    </row>
    <row r="24" spans="1:8" x14ac:dyDescent="0.25">
      <c r="A24" s="11"/>
      <c r="B24" s="6"/>
      <c r="C24" s="6"/>
      <c r="D24" s="6"/>
      <c r="E24" s="6"/>
      <c r="F24" s="6"/>
    </row>
    <row r="25" spans="1:8" x14ac:dyDescent="0.25">
      <c r="A25" s="11"/>
      <c r="B25" s="6"/>
      <c r="C25" s="6"/>
      <c r="D25" s="6"/>
      <c r="E25" s="6"/>
      <c r="F25" s="6"/>
    </row>
    <row r="26" spans="1:8" x14ac:dyDescent="0.25">
      <c r="E26" s="6"/>
      <c r="F26" s="6"/>
    </row>
    <row r="27" spans="1:8" x14ac:dyDescent="0.25">
      <c r="E27" s="6"/>
      <c r="F27" s="6"/>
    </row>
    <row r="28" spans="1:8" x14ac:dyDescent="0.25">
      <c r="E28" s="6"/>
      <c r="F28" s="6"/>
    </row>
    <row r="29" spans="1:8" x14ac:dyDescent="0.25">
      <c r="E29" s="6"/>
      <c r="F29" s="6"/>
    </row>
    <row r="30" spans="1:8" x14ac:dyDescent="0.25">
      <c r="E30" s="6"/>
      <c r="F30" s="6"/>
    </row>
    <row r="31" spans="1:8" x14ac:dyDescent="0.25">
      <c r="E31" s="6"/>
      <c r="F31" s="6"/>
    </row>
    <row r="32" spans="1:8" x14ac:dyDescent="0.25">
      <c r="E32" s="6"/>
      <c r="F32" s="6"/>
    </row>
    <row r="33" spans="2:6" x14ac:dyDescent="0.25">
      <c r="E33" s="6"/>
      <c r="F33" s="6"/>
    </row>
    <row r="34" spans="2:6" x14ac:dyDescent="0.25">
      <c r="E34" s="6"/>
      <c r="F34" s="6"/>
    </row>
    <row r="35" spans="2:6" x14ac:dyDescent="0.25">
      <c r="E35" s="6"/>
      <c r="F35" s="6"/>
    </row>
    <row r="36" spans="2:6" x14ac:dyDescent="0.25">
      <c r="E36" s="6"/>
      <c r="F36" s="6"/>
    </row>
    <row r="37" spans="2:6" x14ac:dyDescent="0.25">
      <c r="E37" s="6"/>
      <c r="F37" s="6"/>
    </row>
    <row r="38" spans="2:6" x14ac:dyDescent="0.25">
      <c r="E38" s="6"/>
      <c r="F38" s="6"/>
    </row>
    <row r="39" spans="2:6" x14ac:dyDescent="0.25">
      <c r="E39" s="6"/>
      <c r="F39" s="6"/>
    </row>
    <row r="40" spans="2:6" x14ac:dyDescent="0.25">
      <c r="E40" s="6"/>
      <c r="F40" s="6"/>
    </row>
    <row r="41" spans="2:6" x14ac:dyDescent="0.25">
      <c r="E41" s="6"/>
      <c r="F41" s="6"/>
    </row>
    <row r="42" spans="2:6" x14ac:dyDescent="0.25">
      <c r="E42" s="6"/>
      <c r="F42" s="6"/>
    </row>
    <row r="43" spans="2:6" x14ac:dyDescent="0.25">
      <c r="E43" s="6"/>
      <c r="F43" s="6"/>
    </row>
    <row r="44" spans="2:6" x14ac:dyDescent="0.25">
      <c r="E44" s="6"/>
      <c r="F44" s="6"/>
    </row>
    <row r="45" spans="2:6" x14ac:dyDescent="0.25">
      <c r="E45" s="6"/>
      <c r="F45" s="6"/>
    </row>
    <row r="46" spans="2:6" x14ac:dyDescent="0.25">
      <c r="F46" s="6"/>
    </row>
    <row r="48" spans="2:6" x14ac:dyDescent="0.25">
      <c r="B48" s="12"/>
      <c r="C48" s="12"/>
      <c r="D48" s="12"/>
      <c r="E48" s="12"/>
      <c r="F48" s="12"/>
    </row>
    <row r="52" spans="1:4" x14ac:dyDescent="0.25">
      <c r="A52" s="18" t="s">
        <v>15</v>
      </c>
      <c r="B52" s="18">
        <v>2015</v>
      </c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 t="s">
        <v>16</v>
      </c>
      <c r="B54" s="21">
        <f>SUM(C68:C69)</f>
        <v>1.33406</v>
      </c>
      <c r="C54" s="14">
        <f t="shared" ref="C54:C60" si="1">+B54/$B$62</f>
        <v>0.13051700607062666</v>
      </c>
      <c r="D54" s="23">
        <f>+$B$62</f>
        <v>10.221350000000001</v>
      </c>
    </row>
    <row r="55" spans="1:4" x14ac:dyDescent="0.25">
      <c r="A55" s="13" t="s">
        <v>17</v>
      </c>
      <c r="B55" s="20">
        <f>SUM(C64:C66)</f>
        <v>0.18281999999999998</v>
      </c>
      <c r="C55" s="14">
        <f t="shared" si="1"/>
        <v>1.7886091367578644E-2</v>
      </c>
      <c r="D55" s="23">
        <f t="shared" ref="D55:D61" si="2">+$B$62</f>
        <v>10.221350000000001</v>
      </c>
    </row>
    <row r="56" spans="1:4" x14ac:dyDescent="0.25">
      <c r="A56" s="13" t="s">
        <v>2</v>
      </c>
      <c r="B56" s="15">
        <v>1.6349800000000001</v>
      </c>
      <c r="C56" s="14">
        <f t="shared" si="1"/>
        <v>0.15995734418643329</v>
      </c>
      <c r="D56" s="23">
        <f t="shared" si="2"/>
        <v>10.221350000000001</v>
      </c>
    </row>
    <row r="57" spans="1:4" x14ac:dyDescent="0.25">
      <c r="A57" s="13" t="s">
        <v>18</v>
      </c>
      <c r="B57" s="15">
        <v>0.35926999999999998</v>
      </c>
      <c r="C57" s="14">
        <f t="shared" si="1"/>
        <v>3.5148977385570393E-2</v>
      </c>
      <c r="D57" s="23">
        <f t="shared" si="2"/>
        <v>10.221350000000001</v>
      </c>
    </row>
    <row r="58" spans="1:4" x14ac:dyDescent="0.25">
      <c r="A58" s="13" t="s">
        <v>19</v>
      </c>
      <c r="B58" s="15">
        <v>4.6726599999999996</v>
      </c>
      <c r="C58" s="14">
        <f t="shared" si="1"/>
        <v>0.45714705004720502</v>
      </c>
      <c r="D58" s="23">
        <f t="shared" si="2"/>
        <v>10.221350000000001</v>
      </c>
    </row>
    <row r="59" spans="1:4" x14ac:dyDescent="0.25">
      <c r="A59" s="13" t="s">
        <v>20</v>
      </c>
      <c r="B59" s="15">
        <v>0.34658</v>
      </c>
      <c r="C59" s="14">
        <f t="shared" si="1"/>
        <v>3.3907458408135908E-2</v>
      </c>
      <c r="D59" s="23">
        <f t="shared" si="2"/>
        <v>10.221350000000001</v>
      </c>
    </row>
    <row r="60" spans="1:4" x14ac:dyDescent="0.25">
      <c r="A60" s="13" t="s">
        <v>21</v>
      </c>
      <c r="B60" s="15">
        <v>0.54061999999999999</v>
      </c>
      <c r="C60" s="14">
        <f t="shared" si="1"/>
        <v>5.2891252134013605E-2</v>
      </c>
      <c r="D60" s="23">
        <f t="shared" si="2"/>
        <v>10.221350000000001</v>
      </c>
    </row>
    <row r="61" spans="1:4" x14ac:dyDescent="0.25">
      <c r="A61" s="13" t="s">
        <v>6</v>
      </c>
      <c r="B61" s="15">
        <v>1.15036</v>
      </c>
      <c r="C61" s="14">
        <f>+B61/$B$62</f>
        <v>0.11254482040043634</v>
      </c>
      <c r="D61" s="23">
        <f t="shared" si="2"/>
        <v>10.221350000000001</v>
      </c>
    </row>
    <row r="62" spans="1:4" x14ac:dyDescent="0.25">
      <c r="A62" s="13"/>
      <c r="B62" s="19">
        <f>SUM(B54:B61)</f>
        <v>10.221350000000001</v>
      </c>
      <c r="C62" s="13"/>
      <c r="D62" s="13"/>
    </row>
    <row r="64" spans="1:4" x14ac:dyDescent="0.25">
      <c r="A64" s="17" t="s">
        <v>22</v>
      </c>
      <c r="B64" s="14">
        <f>+C64/$B$62</f>
        <v>2.7559960279219474E-3</v>
      </c>
      <c r="C64" s="19">
        <f>+F20</f>
        <v>2.8170000000000001E-2</v>
      </c>
      <c r="D64" s="13"/>
    </row>
    <row r="65" spans="1:4" x14ac:dyDescent="0.25">
      <c r="A65" s="17" t="s">
        <v>8</v>
      </c>
      <c r="B65" s="14">
        <f t="shared" ref="B65:B69" si="3">+C65/$B$62</f>
        <v>3.6668346157797157E-3</v>
      </c>
      <c r="C65" s="19">
        <f>+F15</f>
        <v>3.7479999999999999E-2</v>
      </c>
      <c r="D65" s="13"/>
    </row>
    <row r="66" spans="1:4" x14ac:dyDescent="0.25">
      <c r="A66" s="17" t="s">
        <v>9</v>
      </c>
      <c r="B66" s="14">
        <f t="shared" si="3"/>
        <v>1.1463260723876982E-2</v>
      </c>
      <c r="C66" s="19">
        <f>+F16</f>
        <v>0.11717</v>
      </c>
      <c r="D66" s="13"/>
    </row>
    <row r="67" spans="1:4" x14ac:dyDescent="0.25">
      <c r="A67" s="13"/>
      <c r="B67" s="14"/>
      <c r="C67" s="19"/>
      <c r="D67" s="13"/>
    </row>
    <row r="68" spans="1:4" x14ac:dyDescent="0.25">
      <c r="A68" s="16" t="s">
        <v>23</v>
      </c>
      <c r="B68" s="14">
        <f t="shared" si="3"/>
        <v>2.4727653392164435E-2</v>
      </c>
      <c r="C68" s="19">
        <f>+F19+F17</f>
        <v>0.25274999999999997</v>
      </c>
      <c r="D68" s="13"/>
    </row>
    <row r="69" spans="1:4" x14ac:dyDescent="0.25">
      <c r="A69" s="16" t="s">
        <v>16</v>
      </c>
      <c r="B69" s="14">
        <f t="shared" si="3"/>
        <v>0.10578935267846222</v>
      </c>
      <c r="C69" s="19">
        <f>+F10</f>
        <v>1.08131</v>
      </c>
      <c r="D69" s="13"/>
    </row>
    <row r="70" spans="1:4" x14ac:dyDescent="0.25">
      <c r="A70" s="13"/>
      <c r="B70" s="13"/>
      <c r="C70" s="13"/>
      <c r="D70" s="13"/>
    </row>
    <row r="71" spans="1:4" x14ac:dyDescent="0.25">
      <c r="A71" s="13"/>
      <c r="B71" s="13"/>
      <c r="C71" s="13"/>
      <c r="D71" s="13"/>
    </row>
    <row r="72" spans="1:4" x14ac:dyDescent="0.25">
      <c r="A72" s="22" t="s">
        <v>24</v>
      </c>
      <c r="B72" s="13"/>
      <c r="C72" s="13"/>
      <c r="D72" s="13"/>
    </row>
  </sheetData>
  <mergeCells count="3">
    <mergeCell ref="A1:F1"/>
    <mergeCell ref="A2:F2"/>
    <mergeCell ref="A3:F3"/>
  </mergeCells>
  <pageMargins left="0.59" right="0.25" top="0.5" bottom="0.75" header="0.3" footer="0.3"/>
  <pageSetup scale="83" firstPageNumber="195" orientation="portrait" useFirstPageNumber="1" r:id="rId1"/>
  <headerFooter>
    <oddFooter>&amp;C&amp;"Times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6-tax rates dir &amp; overlap-pg195</vt:lpstr>
      <vt:lpstr>'6-tax rates dir &amp; overlap-pg195'!Print_Area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Cobillas, Donna L.</dc:creator>
  <cp:lastModifiedBy>Cobillas, Donna L.</cp:lastModifiedBy>
  <cp:lastPrinted>2016-09-16T16:26:50Z</cp:lastPrinted>
  <dcterms:created xsi:type="dcterms:W3CDTF">2016-09-16T15:48:02Z</dcterms:created>
  <dcterms:modified xsi:type="dcterms:W3CDTF">2016-09-16T17:14:00Z</dcterms:modified>
</cp:coreProperties>
</file>